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media/image3.png" ContentType="image/p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Quantitativo" sheetId="1" state="visible" r:id="rId2"/>
    <sheet name="CPE-1" sheetId="2" state="visible" r:id="rId3"/>
    <sheet name="CPE-2" sheetId="3" state="visible" r:id="rId4"/>
    <sheet name="Cronograma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F14" authorId="0">
      <text>
        <r>
          <rPr>
            <sz val="11"/>
            <color rgb="FF000000"/>
            <rFont val="Liberation Sans1"/>
            <family val="2"/>
          </rPr>
          <t>Preencher valor</t>
        </r>
      </text>
    </comment>
    <comment ref="F17" authorId="0">
      <text>
        <r>
          <rPr>
            <sz val="11"/>
            <color rgb="FF000000"/>
            <rFont val="Liberation Sans1"/>
            <family val="2"/>
          </rPr>
          <t>Preencher valor</t>
        </r>
      </text>
    </comment>
    <comment ref="F18" authorId="0">
      <text>
        <r>
          <rPr>
            <sz val="11"/>
            <color rgb="FF000000"/>
            <rFont val="Liberation Sans1"/>
            <family val="2"/>
          </rPr>
          <t>Preencher valor</t>
        </r>
      </text>
    </comment>
    <comment ref="F19" authorId="0">
      <text>
        <r>
          <rPr>
            <sz val="11"/>
            <color rgb="FF000000"/>
            <rFont val="Liberation Sans1"/>
            <family val="2"/>
          </rPr>
          <t>Preencher valor</t>
        </r>
      </text>
    </comment>
    <comment ref="F20" authorId="0">
      <text>
        <r>
          <rPr>
            <sz val="11"/>
            <color rgb="FF000000"/>
            <rFont val="Liberation Sans1"/>
            <family val="2"/>
          </rPr>
          <t>Preencher valor</t>
        </r>
      </text>
    </comment>
    <comment ref="F23" authorId="0">
      <text>
        <r>
          <rPr>
            <sz val="11"/>
            <color rgb="FF000000"/>
            <rFont val="Liberation Sans1"/>
            <family val="2"/>
          </rPr>
          <t>Preencher valor</t>
        </r>
      </text>
    </comment>
    <comment ref="H14" authorId="0">
      <text>
        <r>
          <rPr>
            <sz val="11"/>
            <color rgb="FF000000"/>
            <rFont val="Liberation Sans1"/>
            <family val="2"/>
          </rPr>
          <t>Preencher valor</t>
        </r>
      </text>
    </comment>
    <comment ref="H17" authorId="0">
      <text>
        <r>
          <rPr>
            <sz val="11"/>
            <color rgb="FF000000"/>
            <rFont val="Liberation Sans1"/>
            <family val="2"/>
          </rPr>
          <t>Preencher valor</t>
        </r>
      </text>
    </comment>
    <comment ref="H18" authorId="0">
      <text>
        <r>
          <rPr>
            <sz val="11"/>
            <color rgb="FF000000"/>
            <rFont val="Liberation Sans1"/>
            <family val="2"/>
          </rPr>
          <t>Preencher valor</t>
        </r>
      </text>
    </comment>
    <comment ref="H19" authorId="0">
      <text>
        <r>
          <rPr>
            <sz val="11"/>
            <color rgb="FF000000"/>
            <rFont val="Liberation Sans1"/>
            <family val="2"/>
          </rPr>
          <t>Preencher valor</t>
        </r>
      </text>
    </comment>
    <comment ref="H20" authorId="0">
      <text>
        <r>
          <rPr>
            <sz val="11"/>
            <color rgb="FF000000"/>
            <rFont val="Liberation Sans1"/>
            <family val="2"/>
          </rPr>
          <t>Preencher valor</t>
        </r>
      </text>
    </comment>
    <comment ref="H23" authorId="0">
      <text>
        <r>
          <rPr>
            <sz val="11"/>
            <color rgb="FF000000"/>
            <rFont val="Liberation Sans1"/>
            <family val="2"/>
          </rPr>
          <t>Preencher valor</t>
        </r>
      </text>
    </comment>
  </commentList>
</comments>
</file>

<file path=xl/sharedStrings.xml><?xml version="1.0" encoding="utf-8"?>
<sst xmlns="http://schemas.openxmlformats.org/spreadsheetml/2006/main" count="152" uniqueCount="92">
  <si>
    <t>ORÇAMENTO ESTIMATIVO DE OBRA</t>
  </si>
  <si>
    <t>OBRA:</t>
  </si>
  <si>
    <t>PROTEÇÃO CONTRA ENTRADA DE AVES NO GINÁSIO</t>
  </si>
  <si>
    <t>LDI:</t>
  </si>
  <si>
    <t>Obra:</t>
  </si>
  <si>
    <t>ÁREA:</t>
  </si>
  <si>
    <t>-</t>
  </si>
  <si>
    <t>LOCAL:</t>
  </si>
  <si>
    <t>Videira</t>
  </si>
  <si>
    <t>RESP:</t>
  </si>
  <si>
    <t>Eng. Mec. - Gilney A. B. Palhares</t>
  </si>
  <si>
    <t>DATA:</t>
  </si>
  <si>
    <t>REF:</t>
  </si>
  <si>
    <t>SINAPI – janeiro/2017</t>
  </si>
  <si>
    <t>ITEM</t>
  </si>
  <si>
    <t>REFERÊNCIA</t>
  </si>
  <si>
    <t>DESCRIÇÃO</t>
  </si>
  <si>
    <t>UNID.</t>
  </si>
  <si>
    <t>QUANTID.</t>
  </si>
  <si>
    <t>MÃO DE OBRA</t>
  </si>
  <si>
    <t>MATERIAL</t>
  </si>
  <si>
    <t>TOTAL</t>
  </si>
  <si>
    <t>CUSTO UNIT.</t>
  </si>
  <si>
    <t>CUSTO TOTAL</t>
  </si>
  <si>
    <t>S/LDI</t>
  </si>
  <si>
    <t>C/LDI</t>
  </si>
  <si>
    <t>1.</t>
  </si>
  <si>
    <t>PLACA DE OBRA</t>
  </si>
  <si>
    <t>1.1</t>
  </si>
  <si>
    <t>74209/001 </t>
  </si>
  <si>
    <t>PLACA DE OBRA EM CHAPA DE ACO GALVANIZADO (1m x 0,6m)</t>
  </si>
  <si>
    <t>m2</t>
  </si>
  <si>
    <t>Total do item 1</t>
  </si>
  <si>
    <t>2.</t>
  </si>
  <si>
    <t>PROTEÇÃO CONTRA ENTRADA DE AVES NO GINÁSIO </t>
  </si>
  <si>
    <t>2.1</t>
  </si>
  <si>
    <t>!EM PROCESSO DE DESATIVACAO! GUINDASTE ALTOPROPELIDO SOBRE PNEUS, COM LANCA TELESCOPICA, CAPACIDADE DE 10 T )LOCACAO COM OPERADOR, COMBUSTIVEL E MANUTENCAO)</t>
  </si>
  <si>
    <t>h</t>
  </si>
  <si>
    <t>2.2</t>
  </si>
  <si>
    <t>LOCACAO MENSAL DE ANDAIME METALICO TIPO FACHADEIRO, INCLUSIVE MONTAGEM</t>
  </si>
  <si>
    <t>2.3</t>
  </si>
  <si>
    <t>CPE-1</t>
  </si>
  <si>
    <r>
      <rPr>
        <sz val="10"/>
        <color rgb="FF000000"/>
        <rFont val="Spranq eco sans"/>
        <family val="2"/>
      </rPr>
      <t>Fechamento de vão entre parede e cobertura de ginásio com tela viveiro para impedir a entrada de aves em ginásio</t>
    </r>
    <r>
      <rPr>
        <b val="true"/>
        <sz val="11"/>
        <color rgb="FF000000"/>
        <rFont val="Arial"/>
        <family val="2"/>
      </rPr>
      <t> utilizando andaime fachadeiro
</t>
    </r>
    <r>
      <rPr>
        <sz val="10"/>
        <color rgb="FF000000"/>
        <rFont val="Spranq eco sans"/>
        <family val="2"/>
      </rPr>
      <t>( incluso transporte e instalação)</t>
    </r>
  </si>
  <si>
    <t>m</t>
  </si>
  <si>
    <t>2.4</t>
  </si>
  <si>
    <t>CPE-2</t>
  </si>
  <si>
    <r>
      <rPr>
        <sz val="10"/>
        <color rgb="FF000000"/>
        <rFont val="Spranq eco sans"/>
        <family val="2"/>
      </rPr>
      <t>Fechamento de vão entre parede e cobertura de ginásio com tela viveiro para impedir a entrada de aves em ginásio </t>
    </r>
    <r>
      <rPr>
        <b val="true"/>
        <sz val="11"/>
        <color rgb="FF000000"/>
        <rFont val="Arial"/>
        <family val="2"/>
      </rPr>
      <t>utilizando de guindaste
</t>
    </r>
    <r>
      <rPr>
        <sz val="10"/>
        <color rgb="FF000000"/>
        <rFont val="Spranq eco sans"/>
        <family val="2"/>
      </rPr>
      <t>( incluso transporte e instalação)</t>
    </r>
  </si>
  <si>
    <t>Total do item 2</t>
  </si>
  <si>
    <t>3.</t>
  </si>
  <si>
    <t>LIMPEZA FINAL DA OBRA</t>
  </si>
  <si>
    <t>3.1</t>
  </si>
  <si>
    <t>LIMPEZA FINAL DA OBRA </t>
  </si>
  <si>
    <t>Total do item 3</t>
  </si>
  <si>
    <t>TOTAL GERAL</t>
  </si>
  <si>
    <t>CPE-1  Fechamento de vão entre parede e cobertura de ginásio com tela viveiro para impedir a entrada de aves em ginásio utilizando andaime fachadeiro ( incluso transporte e instalação): m</t>
  </si>
  <si>
    <t>CLASSE/TIPO</t>
  </si>
  <si>
    <t>CÓDIGO</t>
  </si>
  <si>
    <t>COEF.</t>
  </si>
  <si>
    <t>M.O.</t>
  </si>
  <si>
    <t>MAT.</t>
  </si>
  <si>
    <t>TOTAL M.O.</t>
  </si>
  <si>
    <t>TOTAL MAT.</t>
  </si>
  <si>
    <t>INSUMO</t>
  </si>
  <si>
    <t>MERCADO</t>
  </si>
  <si>
    <t>TELA HEXAGONAL GALVANIZADA – MALHA 1/2” - FIO 24  - 1,5X50,0 m</t>
  </si>
  <si>
    <t>M</t>
  </si>
  <si>
    <t>00000345</t>
  </si>
  <si>
    <t>ARAME GALVANIZADO 18 BWG, 1,24MM (0,009 KG/M)</t>
  </si>
  <si>
    <t>Kg</t>
  </si>
  <si>
    <t>GANCHO COM BUCHA 6MM ZINCADO</t>
  </si>
  <si>
    <t>00000567</t>
  </si>
  <si>
    <t>CANTONEIRA FERRO GALVANIZADO DE ABAS IGUAIS, 1" X 1/8" (L X E) , 1,20KG/M</t>
  </si>
  <si>
    <t>40552</t>
  </si>
  <si>
    <t>PARAFUSO, AUTO ATARRACHANTE, CABECA CHATA, FENDA SIMPLES, 1/4 (6,35 MM) X 25 MM</t>
  </si>
  <si>
    <t>CENTO</t>
  </si>
  <si>
    <t>6110</t>
  </si>
  <si>
    <t>SERRALHEIRO</t>
  </si>
  <si>
    <t>H</t>
  </si>
  <si>
    <t>00000252</t>
  </si>
  <si>
    <t>AJUDANTE DE SERRALHEIRO</t>
  </si>
  <si>
    <t>Obs.:</t>
  </si>
  <si>
    <t>CPE-2  Fechamento de vão entre parede e cobertura de ginásio com tela viveiro para impedir a entrada de aves em ginásio utilizando de guindaste ( incluso transporte e instalação): m</t>
  </si>
  <si>
    <t>GANCHO COM BUCHA 6MM ZINCADO (manter espaçamento de 20</t>
  </si>
  <si>
    <t>AUXILIAR DE SERRALHEIRO COM ENCARGOS COMPLEMENTARES</t>
  </si>
  <si>
    <t>CRONOGRAMA FÍSICO-FINANCEIRO</t>
  </si>
  <si>
    <t>OBRA: Tela de proteção contra entrada de aves no ginásio</t>
  </si>
  <si>
    <r>
      <rPr>
        <b val="true"/>
        <sz val="16"/>
        <color rgb="FF000000"/>
        <rFont val="Arial"/>
        <family val="2"/>
      </rPr>
      <t>LDI</t>
    </r>
    <r>
      <rPr>
        <sz val="16"/>
        <color rgb="FF000000"/>
        <rFont val="Arial"/>
        <family val="2"/>
      </rPr>
      <t>:  24,93</t>
    </r>
  </si>
  <si>
    <t>Local: I.F.C. CAMPUS VIDEIRA -SC</t>
  </si>
  <si>
    <t>PERÍODO DIAS</t>
  </si>
  <si>
    <t>0 – 15 DIAS</t>
  </si>
  <si>
    <t>16 – 30 DIAS</t>
  </si>
  <si>
    <t>PLACA DA OBRA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</si>
</sst>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0"/>
    <numFmt numFmtId="166" formatCode="[$R$-416]\ #,##0.00;[RED]\-[$R$-416]\ #,##0.00"/>
    <numFmt numFmtId="167" formatCode="0%"/>
    <numFmt numFmtId="168" formatCode="0.00%"/>
    <numFmt numFmtId="169" formatCode="MMM/YY"/>
    <numFmt numFmtId="170" formatCode="#,##0.00\ ;#,##0.00\ ;\-#\ ;@\ "/>
    <numFmt numFmtId="171" formatCode="#,##0.00"/>
    <numFmt numFmtId="172" formatCode="#,##0.00\ ;\-#,##0.00\ ;\-00\ ;@\ "/>
    <numFmt numFmtId="173" formatCode="@"/>
    <numFmt numFmtId="174" formatCode="0.000"/>
    <numFmt numFmtId="175" formatCode="0.00"/>
    <numFmt numFmtId="176" formatCode="000000"/>
    <numFmt numFmtId="177" formatCode="0.00"/>
    <numFmt numFmtId="178" formatCode="00"/>
    <numFmt numFmtId="179" formatCode="#,##0.00;\-#,##0.00"/>
    <numFmt numFmtId="180" formatCode="0%"/>
    <numFmt numFmtId="181" formatCode="&quot;R$ &quot;#,##0.00"/>
  </numFmts>
  <fonts count="23">
    <font>
      <sz val="11"/>
      <color rgb="FF000000"/>
      <name val="Liberation Sans1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rgb="FF000000"/>
      <name val="Liberation Sans1"/>
      <family val="2"/>
    </font>
    <font>
      <sz val="10"/>
      <color rgb="FF000000"/>
      <name val="Arial"/>
      <family val="2"/>
    </font>
    <font>
      <b val="true"/>
      <i val="true"/>
      <u val="single"/>
      <sz val="11"/>
      <color rgb="FF000000"/>
      <name val="Liberation Sans1"/>
      <family val="2"/>
    </font>
    <font>
      <b val="true"/>
      <sz val="12"/>
      <color rgb="FF000000"/>
      <name val="Spranq eco sans"/>
      <family val="2"/>
    </font>
    <font>
      <b val="true"/>
      <sz val="10"/>
      <color rgb="FF000000"/>
      <name val="Spranq eco sans"/>
      <family val="2"/>
    </font>
    <font>
      <sz val="10"/>
      <color rgb="FF000000"/>
      <name val="Spranq eco sans"/>
      <family val="2"/>
    </font>
    <font>
      <sz val="11"/>
      <color rgb="FF000000"/>
      <name val="Calibri"/>
      <family val="2"/>
    </font>
    <font>
      <b val="true"/>
      <sz val="11"/>
      <color rgb="FF000000"/>
      <name val="Arial"/>
      <family val="2"/>
    </font>
    <font>
      <sz val="8"/>
      <color rgb="FF000000"/>
      <name val="Arial1"/>
      <family val="0"/>
    </font>
    <font>
      <sz val="8"/>
      <color rgb="FF000000"/>
      <name val="Liberation Sans1"/>
      <family val="2"/>
    </font>
    <font>
      <b val="true"/>
      <sz val="8"/>
      <color rgb="FF333333"/>
      <name val="Arial1"/>
      <family val="0"/>
    </font>
    <font>
      <sz val="12"/>
      <color rgb="FF000000"/>
      <name val="Arial"/>
      <family val="2"/>
    </font>
    <font>
      <b val="true"/>
      <u val="single"/>
      <sz val="24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8"/>
      <color rgb="FF000000"/>
      <name val="Arial"/>
      <family val="2"/>
    </font>
    <font>
      <b val="true"/>
      <sz val="16"/>
      <color rgb="FF000000"/>
      <name val="Arial"/>
      <family val="2"/>
    </font>
    <font>
      <sz val="16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1"/>
      <color rgb="FF000000"/>
      <name val="Spranq ec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2D050"/>
        <bgColor rgb="FF99CC00"/>
      </patternFill>
    </fill>
    <fill>
      <patternFill patternType="solid">
        <fgColor rgb="FF99CC00"/>
        <bgColor rgb="FF92D05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3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6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70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1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0" borderId="6" xfId="3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1" xfId="3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1" xfId="1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2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2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2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5" fontId="1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8" xfId="1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4" fillId="2" borderId="9" xfId="15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6" fontId="15" fillId="0" borderId="0" xfId="3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3" fontId="15" fillId="0" borderId="0" xfId="3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5" fillId="0" borderId="0" xfId="3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0" xfId="3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0" xfId="29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6" fontId="21" fillId="4" borderId="1" xfId="3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1" fillId="4" borderId="1" xfId="3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4" borderId="1" xfId="3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0" xfId="3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21" fillId="0" borderId="1" xfId="3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1" fillId="0" borderId="11" xfId="3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9" xfId="3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22" fillId="0" borderId="1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5" fillId="0" borderId="9" xfId="3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22" fillId="0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0" fontId="15" fillId="0" borderId="0" xfId="3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5" fillId="0" borderId="0" xfId="3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5" fillId="0" borderId="0" xfId="3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7" xfId="19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1" fontId="21" fillId="4" borderId="1" xfId="3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0" fontId="15" fillId="0" borderId="0" xfId="3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9" fontId="21" fillId="4" borderId="9" xfId="3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21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cf1" xfId="20" builtinId="53" customBuiltin="true"/>
    <cellStyle name="cf2" xfId="21" builtinId="53" customBuiltin="true"/>
    <cellStyle name="cf3" xfId="22" builtinId="53" customBuiltin="true"/>
    <cellStyle name="cf4" xfId="23" builtinId="53" customBuiltin="true"/>
    <cellStyle name="cf5" xfId="24" builtinId="53" customBuiltin="true"/>
    <cellStyle name="cf6" xfId="25" builtinId="53" customBuiltin="true"/>
    <cellStyle name="cf7" xfId="26" builtinId="53" customBuiltin="true"/>
    <cellStyle name="Heading 2" xfId="27" builtinId="53" customBuiltin="true"/>
    <cellStyle name="Heading1 3" xfId="28" builtinId="53" customBuiltin="true"/>
    <cellStyle name="Normal_Calculos" xfId="29" builtinId="53" customBuiltin="true"/>
    <cellStyle name="Normal_USP - Calculos" xfId="30" builtinId="53" customBuiltin="true"/>
    <cellStyle name="Result 4" xfId="31" builtinId="53" customBuiltin="true"/>
    <cellStyle name="Result2 5" xfId="32" builtinId="53" customBuiltin="true"/>
    <cellStyle name="cf8" xfId="33" builtinId="53" customBuiltin="true"/>
    <cellStyle name="Excel Built-in Comma 1" xfId="34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2D05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2160</xdr:colOff>
      <xdr:row>0</xdr:row>
      <xdr:rowOff>12600</xdr:rowOff>
    </xdr:from>
    <xdr:to>
      <xdr:col>2</xdr:col>
      <xdr:colOff>2520</xdr:colOff>
      <xdr:row>5</xdr:row>
      <xdr:rowOff>175320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2016360" y="12600"/>
          <a:ext cx="360" cy="1054080"/>
        </a:xfrm>
        <a:prstGeom prst="rect">
          <a:avLst/>
        </a:prstGeom>
        <a:ln w="12600">
          <a:noFill/>
        </a:ln>
      </xdr:spPr>
    </xdr:pic>
    <xdr:clientData/>
  </xdr:twoCellAnchor>
  <xdr:twoCellAnchor editAs="oneCell">
    <xdr:from>
      <xdr:col>0</xdr:col>
      <xdr:colOff>284040</xdr:colOff>
      <xdr:row>1</xdr:row>
      <xdr:rowOff>30960</xdr:rowOff>
    </xdr:from>
    <xdr:to>
      <xdr:col>2</xdr:col>
      <xdr:colOff>891360</xdr:colOff>
      <xdr:row>7</xdr:row>
      <xdr:rowOff>19080</xdr:rowOff>
    </xdr:to>
    <xdr:pic>
      <xdr:nvPicPr>
        <xdr:cNvPr id="1" name="Imagem 1" descr=""/>
        <xdr:cNvPicPr/>
      </xdr:nvPicPr>
      <xdr:blipFill>
        <a:blip r:embed="rId2"/>
        <a:stretch/>
      </xdr:blipFill>
      <xdr:spPr>
        <a:xfrm>
          <a:off x="284040" y="221400"/>
          <a:ext cx="2621520" cy="1039680"/>
        </a:xfrm>
        <a:prstGeom prst="rect">
          <a:avLst/>
        </a:prstGeom>
        <a:ln w="126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110880</xdr:colOff>
      <xdr:row>0</xdr:row>
      <xdr:rowOff>0</xdr:rowOff>
    </xdr:from>
    <xdr:to>
      <xdr:col>1</xdr:col>
      <xdr:colOff>943200</xdr:colOff>
      <xdr:row>0</xdr:row>
      <xdr:rowOff>18000</xdr:rowOff>
    </xdr:to>
    <xdr:pic>
      <xdr:nvPicPr>
        <xdr:cNvPr id="2" name="Picture 7" descr=""/>
        <xdr:cNvPicPr/>
      </xdr:nvPicPr>
      <xdr:blipFill>
        <a:blip r:embed="rId1"/>
        <a:stretch/>
      </xdr:blipFill>
      <xdr:spPr>
        <a:xfrm>
          <a:off x="110880" y="0"/>
          <a:ext cx="1403640" cy="1800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536"/>
  <sheetViews>
    <sheetView windowProtection="false" showFormulas="false" showGridLines="true" showRowColHeaders="true" showZeros="true" rightToLeft="false" tabSelected="true" showOutlineSymbols="true" defaultGridColor="true" view="normal" topLeftCell="A4" colorId="64" zoomScale="106" zoomScaleNormal="106" zoomScalePageLayoutView="100" workbookViewId="0">
      <selection pane="topLeft" activeCell="H23" activeCellId="0" sqref="H23"/>
    </sheetView>
  </sheetViews>
  <sheetFormatPr defaultRowHeight="13.8"/>
  <cols>
    <col collapsed="false" hidden="false" max="1" min="1" style="1" width="6.02790697674419"/>
    <col collapsed="false" hidden="false" max="2" min="2" style="2" width="19.9953488372093"/>
    <col collapsed="false" hidden="false" max="3" min="3" style="3" width="64.4837209302326"/>
    <col collapsed="false" hidden="false" max="4" min="4" style="3" width="8.36744186046512"/>
    <col collapsed="false" hidden="false" max="5" min="5" style="3" width="12.306976744186"/>
    <col collapsed="false" hidden="false" max="6" min="6" style="3" width="13.906976744186"/>
    <col collapsed="false" hidden="false" max="9" min="7" style="3" width="12.306976744186"/>
    <col collapsed="false" hidden="false" max="11" min="10" style="3" width="18.706976744186"/>
    <col collapsed="false" hidden="false" max="12" min="12" style="3" width="9.10697674418605"/>
    <col collapsed="false" hidden="false" max="1023" min="13" style="3" width="7.62790697674419"/>
    <col collapsed="false" hidden="false" max="1025" min="1024" style="3" width="8.86046511627907"/>
  </cols>
  <sheetData>
    <row r="1" customFormat="false" ht="1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3" customFormat="false" ht="13.8" hidden="false" customHeight="false" outlineLevel="0" collapsed="false">
      <c r="D3" s="5" t="s">
        <v>1</v>
      </c>
      <c r="E3" s="6" t="s">
        <v>2</v>
      </c>
    </row>
    <row r="4" customFormat="false" ht="13.8" hidden="false" customHeight="false" outlineLevel="0" collapsed="false">
      <c r="D4" s="6" t="s">
        <v>3</v>
      </c>
      <c r="E4" s="7" t="s">
        <v>4</v>
      </c>
      <c r="F4" s="8" t="n">
        <v>0.2493</v>
      </c>
      <c r="G4" s="9"/>
      <c r="H4" s="8"/>
    </row>
    <row r="5" customFormat="false" ht="13.8" hidden="false" customHeight="false" outlineLevel="0" collapsed="false">
      <c r="D5" s="6" t="s">
        <v>5</v>
      </c>
      <c r="E5" s="10" t="s">
        <v>6</v>
      </c>
    </row>
    <row r="6" customFormat="false" ht="13.8" hidden="false" customHeight="false" outlineLevel="0" collapsed="false">
      <c r="D6" s="6" t="s">
        <v>7</v>
      </c>
      <c r="E6" s="6" t="s">
        <v>8</v>
      </c>
    </row>
    <row r="7" customFormat="false" ht="13.8" hidden="false" customHeight="false" outlineLevel="0" collapsed="false">
      <c r="D7" s="6" t="s">
        <v>9</v>
      </c>
      <c r="E7" s="6" t="s">
        <v>10</v>
      </c>
    </row>
    <row r="8" customFormat="false" ht="13.8" hidden="false" customHeight="false" outlineLevel="0" collapsed="false">
      <c r="D8" s="6" t="s">
        <v>11</v>
      </c>
      <c r="E8" s="11" t="n">
        <v>42761</v>
      </c>
    </row>
    <row r="9" customFormat="false" ht="13.8" hidden="false" customHeight="false" outlineLevel="0" collapsed="false">
      <c r="D9" s="6" t="s">
        <v>12</v>
      </c>
      <c r="E9" s="11" t="s">
        <v>13</v>
      </c>
    </row>
    <row r="11" customFormat="false" ht="13.8" hidden="false" customHeight="false" outlineLevel="0" collapsed="false">
      <c r="A11" s="12" t="s">
        <v>14</v>
      </c>
      <c r="B11" s="13" t="s">
        <v>15</v>
      </c>
      <c r="C11" s="13" t="s">
        <v>16</v>
      </c>
      <c r="D11" s="13" t="s">
        <v>17</v>
      </c>
      <c r="E11" s="13" t="s">
        <v>18</v>
      </c>
      <c r="F11" s="13" t="s">
        <v>19</v>
      </c>
      <c r="G11" s="13"/>
      <c r="H11" s="13" t="s">
        <v>20</v>
      </c>
      <c r="I11" s="13"/>
      <c r="J11" s="13" t="s">
        <v>21</v>
      </c>
      <c r="K11" s="13" t="s">
        <v>21</v>
      </c>
    </row>
    <row r="12" customFormat="false" ht="13.8" hidden="false" customHeight="false" outlineLevel="0" collapsed="false">
      <c r="A12" s="12"/>
      <c r="B12" s="13"/>
      <c r="C12" s="13"/>
      <c r="D12" s="13"/>
      <c r="E12" s="13"/>
      <c r="F12" s="13" t="s">
        <v>22</v>
      </c>
      <c r="G12" s="13" t="s">
        <v>23</v>
      </c>
      <c r="H12" s="13" t="s">
        <v>22</v>
      </c>
      <c r="I12" s="13" t="s">
        <v>23</v>
      </c>
      <c r="J12" s="13" t="s">
        <v>24</v>
      </c>
      <c r="K12" s="13" t="s">
        <v>25</v>
      </c>
    </row>
    <row r="13" customFormat="false" ht="14.25" hidden="false" customHeight="true" outlineLevel="0" collapsed="false">
      <c r="A13" s="14" t="s">
        <v>26</v>
      </c>
      <c r="B13" s="15" t="s">
        <v>27</v>
      </c>
      <c r="C13" s="16"/>
      <c r="D13" s="16"/>
      <c r="E13" s="16"/>
      <c r="F13" s="16"/>
      <c r="G13" s="16"/>
      <c r="H13" s="16"/>
      <c r="I13" s="16"/>
      <c r="J13" s="16"/>
      <c r="K13" s="17"/>
    </row>
    <row r="14" customFormat="false" ht="16.95" hidden="false" customHeight="true" outlineLevel="0" collapsed="false">
      <c r="A14" s="18" t="s">
        <v>28</v>
      </c>
      <c r="B14" s="19" t="s">
        <v>29</v>
      </c>
      <c r="C14" s="20" t="s">
        <v>30</v>
      </c>
      <c r="D14" s="21" t="s">
        <v>31</v>
      </c>
      <c r="E14" s="22" t="n">
        <v>0.6</v>
      </c>
      <c r="F14" s="23"/>
      <c r="G14" s="23" t="n">
        <f aca="false">E14*F14</f>
        <v>0</v>
      </c>
      <c r="H14" s="23"/>
      <c r="I14" s="23" t="n">
        <f aca="false">E14*H14</f>
        <v>0</v>
      </c>
      <c r="J14" s="23" t="n">
        <f aca="false">G14+I14</f>
        <v>0</v>
      </c>
      <c r="K14" s="23" t="n">
        <f aca="false">J14*(1+F4)</f>
        <v>0</v>
      </c>
    </row>
    <row r="15" customFormat="false" ht="14.25" hidden="false" customHeight="true" outlineLevel="0" collapsed="false">
      <c r="A15" s="12" t="s">
        <v>32</v>
      </c>
      <c r="B15" s="12"/>
      <c r="C15" s="12"/>
      <c r="D15" s="12"/>
      <c r="E15" s="12"/>
      <c r="F15" s="12"/>
      <c r="G15" s="12"/>
      <c r="H15" s="12"/>
      <c r="I15" s="12"/>
      <c r="J15" s="24" t="n">
        <f aca="false">SUM(J14)</f>
        <v>0</v>
      </c>
      <c r="K15" s="24" t="n">
        <f aca="false">SUM(K14)</f>
        <v>0</v>
      </c>
    </row>
    <row r="16" customFormat="false" ht="13.8" hidden="false" customHeight="false" outlineLevel="0" collapsed="false">
      <c r="A16" s="14" t="s">
        <v>33</v>
      </c>
      <c r="B16" s="15" t="s">
        <v>34</v>
      </c>
      <c r="C16" s="16"/>
      <c r="D16" s="16"/>
      <c r="E16" s="16"/>
      <c r="F16" s="16"/>
      <c r="G16" s="16"/>
      <c r="H16" s="16"/>
      <c r="I16" s="16"/>
      <c r="J16" s="16"/>
      <c r="K16" s="17"/>
    </row>
    <row r="17" customFormat="false" ht="40.3" hidden="false" customHeight="true" outlineLevel="0" collapsed="false">
      <c r="A17" s="18" t="s">
        <v>35</v>
      </c>
      <c r="B17" s="19" t="n">
        <v>3372</v>
      </c>
      <c r="C17" s="25" t="s">
        <v>36</v>
      </c>
      <c r="D17" s="21" t="s">
        <v>37</v>
      </c>
      <c r="E17" s="22" t="n">
        <v>24</v>
      </c>
      <c r="F17" s="23"/>
      <c r="G17" s="23" t="n">
        <v>0</v>
      </c>
      <c r="H17" s="23"/>
      <c r="I17" s="23" t="n">
        <f aca="false">E17*H17</f>
        <v>0</v>
      </c>
      <c r="J17" s="23" t="n">
        <f aca="false">I17</f>
        <v>0</v>
      </c>
      <c r="K17" s="23" t="n">
        <f aca="false">J17*(1+F4)</f>
        <v>0</v>
      </c>
    </row>
    <row r="18" customFormat="false" ht="33" hidden="false" customHeight="true" outlineLevel="0" collapsed="false">
      <c r="A18" s="18" t="s">
        <v>38</v>
      </c>
      <c r="B18" s="19" t="n">
        <v>73618</v>
      </c>
      <c r="C18" s="26" t="s">
        <v>39</v>
      </c>
      <c r="D18" s="21" t="s">
        <v>31</v>
      </c>
      <c r="E18" s="22" t="n">
        <v>150</v>
      </c>
      <c r="F18" s="23"/>
      <c r="G18" s="23" t="n">
        <f aca="false">E18*F18</f>
        <v>0</v>
      </c>
      <c r="H18" s="23"/>
      <c r="I18" s="23" t="n">
        <f aca="false">E18*H18</f>
        <v>0</v>
      </c>
      <c r="J18" s="23" t="n">
        <f aca="false">I18+G18</f>
        <v>0</v>
      </c>
      <c r="K18" s="23" t="n">
        <f aca="false">J18*(1+F4)</f>
        <v>0</v>
      </c>
    </row>
    <row r="19" customFormat="false" ht="54" hidden="false" customHeight="true" outlineLevel="0" collapsed="false">
      <c r="A19" s="18" t="s">
        <v>40</v>
      </c>
      <c r="B19" s="21" t="s">
        <v>41</v>
      </c>
      <c r="C19" s="26" t="s">
        <v>42</v>
      </c>
      <c r="D19" s="21" t="s">
        <v>43</v>
      </c>
      <c r="E19" s="22" t="n">
        <v>45</v>
      </c>
      <c r="F19" s="23"/>
      <c r="G19" s="23" t="n">
        <f aca="false">E19*F19</f>
        <v>0</v>
      </c>
      <c r="H19" s="23"/>
      <c r="I19" s="23" t="n">
        <f aca="false">E19*H19</f>
        <v>0</v>
      </c>
      <c r="J19" s="23" t="n">
        <f aca="false">G19+I19</f>
        <v>0</v>
      </c>
      <c r="K19" s="23" t="n">
        <f aca="false">J19*(1+F4)</f>
        <v>0</v>
      </c>
    </row>
    <row r="20" customFormat="false" ht="53.25" hidden="false" customHeight="true" outlineLevel="0" collapsed="false">
      <c r="A20" s="18" t="s">
        <v>44</v>
      </c>
      <c r="B20" s="21" t="s">
        <v>45</v>
      </c>
      <c r="C20" s="26" t="s">
        <v>46</v>
      </c>
      <c r="D20" s="21" t="s">
        <v>43</v>
      </c>
      <c r="E20" s="22" t="n">
        <v>45</v>
      </c>
      <c r="F20" s="23"/>
      <c r="G20" s="23" t="n">
        <f aca="false">E20*F20</f>
        <v>0</v>
      </c>
      <c r="H20" s="23"/>
      <c r="I20" s="23" t="n">
        <f aca="false">H20*E20</f>
        <v>0</v>
      </c>
      <c r="J20" s="23" t="n">
        <f aca="false">I20+G20</f>
        <v>0</v>
      </c>
      <c r="K20" s="23" t="n">
        <f aca="false">J20*(1+F4)</f>
        <v>0</v>
      </c>
    </row>
    <row r="21" customFormat="false" ht="14.25" hidden="false" customHeight="true" outlineLevel="0" collapsed="false">
      <c r="A21" s="12" t="s">
        <v>47</v>
      </c>
      <c r="B21" s="12"/>
      <c r="C21" s="12"/>
      <c r="D21" s="12"/>
      <c r="E21" s="12"/>
      <c r="F21" s="12"/>
      <c r="G21" s="12"/>
      <c r="H21" s="12"/>
      <c r="I21" s="12"/>
      <c r="J21" s="24" t="n">
        <f aca="false">SUM(J17:J20)</f>
        <v>0</v>
      </c>
      <c r="K21" s="24" t="n">
        <f aca="false">SUM(K17:K20)</f>
        <v>0</v>
      </c>
    </row>
    <row r="22" customFormat="false" ht="14.25" hidden="false" customHeight="true" outlineLevel="0" collapsed="false">
      <c r="A22" s="14" t="s">
        <v>48</v>
      </c>
      <c r="B22" s="15" t="s">
        <v>49</v>
      </c>
      <c r="C22" s="16"/>
      <c r="D22" s="16"/>
      <c r="E22" s="16"/>
      <c r="F22" s="16"/>
      <c r="G22" s="16"/>
      <c r="H22" s="16"/>
      <c r="I22" s="16"/>
      <c r="J22" s="16"/>
      <c r="K22" s="17"/>
    </row>
    <row r="23" customFormat="false" ht="16.95" hidden="false" customHeight="true" outlineLevel="0" collapsed="false">
      <c r="A23" s="18" t="s">
        <v>50</v>
      </c>
      <c r="B23" s="19" t="n">
        <v>9537</v>
      </c>
      <c r="C23" s="20" t="s">
        <v>51</v>
      </c>
      <c r="D23" s="21" t="s">
        <v>31</v>
      </c>
      <c r="E23" s="22" t="n">
        <v>108</v>
      </c>
      <c r="F23" s="23"/>
      <c r="G23" s="23" t="n">
        <f aca="false">E23*F23</f>
        <v>0</v>
      </c>
      <c r="H23" s="23"/>
      <c r="I23" s="23" t="n">
        <f aca="false">E23*H23</f>
        <v>0</v>
      </c>
      <c r="J23" s="23" t="n">
        <f aca="false">I23+G23</f>
        <v>0</v>
      </c>
      <c r="K23" s="23" t="n">
        <f aca="false">J23*(1+F4)</f>
        <v>0</v>
      </c>
    </row>
    <row r="24" customFormat="false" ht="14.25" hidden="false" customHeight="true" outlineLevel="0" collapsed="false">
      <c r="A24" s="12" t="s">
        <v>52</v>
      </c>
      <c r="B24" s="12"/>
      <c r="C24" s="12"/>
      <c r="D24" s="12"/>
      <c r="E24" s="12"/>
      <c r="F24" s="12"/>
      <c r="G24" s="12"/>
      <c r="H24" s="12"/>
      <c r="I24" s="12"/>
      <c r="J24" s="24" t="n">
        <f aca="false">SUM(J23)</f>
        <v>0</v>
      </c>
      <c r="K24" s="24" t="n">
        <f aca="false">SUM(K23)</f>
        <v>0</v>
      </c>
    </row>
    <row r="25" customFormat="false" ht="16.25" hidden="false" customHeight="true" outlineLevel="0" collapsed="false">
      <c r="A25" s="27" t="s">
        <v>53</v>
      </c>
      <c r="B25" s="28"/>
      <c r="C25" s="29"/>
      <c r="D25" s="29"/>
      <c r="E25" s="29"/>
      <c r="F25" s="29"/>
      <c r="G25" s="29"/>
      <c r="H25" s="29"/>
      <c r="I25" s="29"/>
      <c r="J25" s="30" t="n">
        <f aca="false">SUM(J21+J15+J24)</f>
        <v>0</v>
      </c>
      <c r="K25" s="30" t="n">
        <f aca="false">SUM(K21+K15+K24)</f>
        <v>0</v>
      </c>
    </row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1">
    <mergeCell ref="A1:K1"/>
    <mergeCell ref="A11:A12"/>
    <mergeCell ref="B11:B12"/>
    <mergeCell ref="C11:C12"/>
    <mergeCell ref="D11:D12"/>
    <mergeCell ref="E11:E12"/>
    <mergeCell ref="F11:G11"/>
    <mergeCell ref="H11:I11"/>
    <mergeCell ref="A15:I15"/>
    <mergeCell ref="A21:I21"/>
    <mergeCell ref="A24:I24"/>
  </mergeCells>
  <printOptions headings="false" gridLines="false" gridLinesSet="true" horizontalCentered="false" verticalCentered="false"/>
  <pageMargins left="0.196527777777778" right="0" top="0.152777777777778" bottom="0.152777777777778" header="0" footer="0"/>
  <pageSetup paperSize="77" scale="63" firstPageNumber="1" fitToWidth="1" fitToHeight="1" pageOrder="overThenDown" orientation="portrait" usePrinterDefaults="false" blackAndWhite="false" draft="false" cellComments="none" useFirstPageNumber="true" horizontalDpi="300" verticalDpi="300" copies="1"/>
  <headerFooter differentFirst="false" differentOddEven="false">
    <oddHeader>&amp;C&amp;"Arial,Normal"&amp;A</oddHeader>
    <oddFooter>&amp;C&amp;"Arial,Normal"Página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6" zoomScaleNormal="106" zoomScalePageLayoutView="100" workbookViewId="0">
      <selection pane="topLeft" activeCell="C13" activeCellId="0" sqref="C13"/>
    </sheetView>
  </sheetViews>
  <sheetFormatPr defaultRowHeight="14.25"/>
  <cols>
    <col collapsed="false" hidden="false" max="2" min="1" style="3" width="10.8279069767442"/>
    <col collapsed="false" hidden="false" max="3" min="3" style="3" width="78.6372093023256"/>
    <col collapsed="false" hidden="false" max="10" min="4" style="3" width="10.8279069767442"/>
    <col collapsed="false" hidden="false" max="1025" min="11" style="3" width="8.86046511627907"/>
  </cols>
  <sheetData>
    <row r="1" customFormat="false" ht="18.4" hidden="false" customHeight="true" outlineLevel="0" collapsed="false">
      <c r="A1" s="31" t="s">
        <v>54</v>
      </c>
      <c r="B1" s="31"/>
      <c r="C1" s="31"/>
      <c r="D1" s="31"/>
      <c r="E1" s="31"/>
      <c r="F1" s="31"/>
      <c r="G1" s="31"/>
      <c r="H1" s="31"/>
      <c r="I1" s="31"/>
      <c r="J1" s="31"/>
    </row>
    <row r="2" customFormat="false" ht="18.4" hidden="false" customHeight="true" outlineLevel="0" collapsed="false">
      <c r="A2" s="32" t="s">
        <v>55</v>
      </c>
      <c r="B2" s="33" t="s">
        <v>56</v>
      </c>
      <c r="C2" s="32" t="s">
        <v>16</v>
      </c>
      <c r="D2" s="32" t="s">
        <v>17</v>
      </c>
      <c r="E2" s="34" t="s">
        <v>57</v>
      </c>
      <c r="F2" s="32" t="s">
        <v>58</v>
      </c>
      <c r="G2" s="32" t="s">
        <v>59</v>
      </c>
      <c r="H2" s="32" t="s">
        <v>60</v>
      </c>
      <c r="I2" s="32" t="s">
        <v>61</v>
      </c>
      <c r="J2" s="32"/>
    </row>
    <row r="3" customFormat="false" ht="18.4" hidden="false" customHeight="true" outlineLevel="0" collapsed="false">
      <c r="A3" s="35" t="s">
        <v>62</v>
      </c>
      <c r="B3" s="36" t="s">
        <v>63</v>
      </c>
      <c r="C3" s="35" t="s">
        <v>64</v>
      </c>
      <c r="D3" s="35" t="s">
        <v>65</v>
      </c>
      <c r="E3" s="35" t="n">
        <v>1</v>
      </c>
      <c r="F3" s="37" t="n">
        <v>0</v>
      </c>
      <c r="G3" s="37" t="n">
        <v>12.99</v>
      </c>
      <c r="H3" s="38" t="n">
        <f aca="false">E3*F3</f>
        <v>0</v>
      </c>
      <c r="I3" s="38" t="n">
        <f aca="false">E3*G3</f>
        <v>12.99</v>
      </c>
      <c r="J3" s="39"/>
    </row>
    <row r="4" customFormat="false" ht="18.4" hidden="false" customHeight="true" outlineLevel="0" collapsed="false">
      <c r="A4" s="35" t="s">
        <v>62</v>
      </c>
      <c r="B4" s="36" t="s">
        <v>66</v>
      </c>
      <c r="C4" s="35" t="s">
        <v>67</v>
      </c>
      <c r="D4" s="35" t="s">
        <v>68</v>
      </c>
      <c r="E4" s="35" t="n">
        <v>0.009</v>
      </c>
      <c r="F4" s="37" t="n">
        <v>0</v>
      </c>
      <c r="G4" s="37" t="n">
        <v>15.73</v>
      </c>
      <c r="H4" s="38" t="n">
        <f aca="false">E4*F4</f>
        <v>0</v>
      </c>
      <c r="I4" s="38" t="n">
        <f aca="false">E4*G4</f>
        <v>0.14157</v>
      </c>
      <c r="J4" s="39"/>
    </row>
    <row r="5" customFormat="false" ht="18.4" hidden="false" customHeight="true" outlineLevel="0" collapsed="false">
      <c r="A5" s="35" t="s">
        <v>62</v>
      </c>
      <c r="B5" s="36" t="s">
        <v>63</v>
      </c>
      <c r="C5" s="35" t="s">
        <v>69</v>
      </c>
      <c r="D5" s="35" t="s">
        <v>17</v>
      </c>
      <c r="E5" s="35" t="n">
        <v>6</v>
      </c>
      <c r="F5" s="37" t="n">
        <v>0</v>
      </c>
      <c r="G5" s="37" t="n">
        <v>0.279</v>
      </c>
      <c r="H5" s="38" t="n">
        <f aca="false">E5*F5</f>
        <v>0</v>
      </c>
      <c r="I5" s="38" t="n">
        <f aca="false">E5*G5</f>
        <v>1.674</v>
      </c>
      <c r="J5" s="39"/>
    </row>
    <row r="6" customFormat="false" ht="18.4" hidden="false" customHeight="true" outlineLevel="0" collapsed="false">
      <c r="A6" s="35" t="s">
        <v>62</v>
      </c>
      <c r="B6" s="36" t="s">
        <v>70</v>
      </c>
      <c r="C6" s="35" t="s">
        <v>71</v>
      </c>
      <c r="D6" s="35" t="s">
        <v>65</v>
      </c>
      <c r="E6" s="35" t="n">
        <v>1.23</v>
      </c>
      <c r="F6" s="37" t="n">
        <v>0</v>
      </c>
      <c r="G6" s="37" t="n">
        <v>5.15</v>
      </c>
      <c r="H6" s="38" t="n">
        <f aca="false">E6*F6</f>
        <v>0</v>
      </c>
      <c r="I6" s="38" t="n">
        <f aca="false">E6*G6</f>
        <v>6.3345</v>
      </c>
      <c r="J6" s="39"/>
    </row>
    <row r="7" customFormat="false" ht="18.4" hidden="false" customHeight="true" outlineLevel="0" collapsed="false">
      <c r="A7" s="35" t="s">
        <v>62</v>
      </c>
      <c r="B7" s="36" t="s">
        <v>72</v>
      </c>
      <c r="C7" s="40" t="s">
        <v>73</v>
      </c>
      <c r="D7" s="35" t="s">
        <v>74</v>
      </c>
      <c r="E7" s="35" t="n">
        <v>0.06</v>
      </c>
      <c r="F7" s="38" t="n">
        <v>0</v>
      </c>
      <c r="G7" s="37" t="n">
        <v>21.21</v>
      </c>
      <c r="H7" s="38" t="n">
        <f aca="false">E7*F7</f>
        <v>0</v>
      </c>
      <c r="I7" s="38" t="n">
        <f aca="false">E7*G7</f>
        <v>1.2726</v>
      </c>
      <c r="J7" s="38"/>
    </row>
    <row r="8" customFormat="false" ht="18.4" hidden="false" customHeight="true" outlineLevel="0" collapsed="false">
      <c r="A8" s="35" t="s">
        <v>62</v>
      </c>
      <c r="B8" s="36" t="s">
        <v>75</v>
      </c>
      <c r="C8" s="35" t="s">
        <v>76</v>
      </c>
      <c r="D8" s="35" t="s">
        <v>77</v>
      </c>
      <c r="E8" s="35" t="n">
        <v>0.6</v>
      </c>
      <c r="F8" s="38" t="n">
        <v>14.67</v>
      </c>
      <c r="G8" s="38" t="n">
        <v>0</v>
      </c>
      <c r="H8" s="38" t="n">
        <f aca="false">E8*F8</f>
        <v>8.802</v>
      </c>
      <c r="I8" s="38" t="n">
        <f aca="false">E8*G8</f>
        <v>0</v>
      </c>
      <c r="J8" s="38"/>
    </row>
    <row r="9" customFormat="false" ht="18.4" hidden="false" customHeight="true" outlineLevel="0" collapsed="false">
      <c r="A9" s="35" t="s">
        <v>62</v>
      </c>
      <c r="B9" s="36" t="s">
        <v>78</v>
      </c>
      <c r="C9" s="40" t="s">
        <v>79</v>
      </c>
      <c r="D9" s="35" t="s">
        <v>77</v>
      </c>
      <c r="E9" s="35" t="n">
        <v>0.8</v>
      </c>
      <c r="F9" s="37" t="n">
        <v>11.03</v>
      </c>
      <c r="G9" s="37" t="n">
        <v>0</v>
      </c>
      <c r="H9" s="38" t="n">
        <f aca="false">E9*F9</f>
        <v>8.824</v>
      </c>
      <c r="I9" s="38" t="n">
        <f aca="false">E9*G9</f>
        <v>0</v>
      </c>
      <c r="J9" s="39"/>
    </row>
    <row r="10" customFormat="false" ht="18.4" hidden="false" customHeight="true" outlineLevel="0" collapsed="false">
      <c r="A10" s="41" t="s">
        <v>80</v>
      </c>
      <c r="B10" s="41"/>
      <c r="C10" s="41"/>
      <c r="D10" s="41"/>
      <c r="E10" s="41"/>
      <c r="F10" s="41"/>
      <c r="G10" s="41"/>
      <c r="H10" s="42" t="n">
        <f aca="false">SUM(H3:H9)</f>
        <v>17.626</v>
      </c>
      <c r="I10" s="42" t="n">
        <f aca="false">SUM(I3:I9)</f>
        <v>22.41267</v>
      </c>
      <c r="J10" s="42" t="n">
        <f aca="false">H10+I10</f>
        <v>40.03867</v>
      </c>
    </row>
  </sheetData>
  <mergeCells count="2">
    <mergeCell ref="A1:J1"/>
    <mergeCell ref="A10:G10"/>
  </mergeCells>
  <printOptions headings="false" gridLines="false" gridLinesSet="true" horizontalCentered="false" verticalCentered="false"/>
  <pageMargins left="0.196527777777778" right="0" top="0.152777777777778" bottom="0.152777777777778" header="0" footer="0"/>
  <pageSetup paperSize="77" scale="63" firstPageNumber="1" fitToWidth="1" fitToHeight="1" pageOrder="overThenDown" orientation="portrait" usePrinterDefaults="false" blackAndWhite="false" draft="false" cellComments="none" useFirstPageNumber="false" horizontalDpi="300" verticalDpi="300" copies="1"/>
  <headerFooter differentFirst="false" differentOddEven="false">
    <oddHeader>&amp;C&amp;"Arial,Normal"&amp;A</oddHeader>
    <oddFooter>&amp;C&amp;"Arial,Normal"Página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6" zoomScaleNormal="106" zoomScalePageLayoutView="100" workbookViewId="0">
      <selection pane="topLeft" activeCell="C19" activeCellId="0" sqref="C19"/>
    </sheetView>
  </sheetViews>
  <sheetFormatPr defaultRowHeight="14.25"/>
  <cols>
    <col collapsed="false" hidden="false" max="2" min="1" style="3" width="10.8279069767442"/>
    <col collapsed="false" hidden="false" max="3" min="3" style="3" width="78.6372093023256"/>
    <col collapsed="false" hidden="false" max="10" min="4" style="3" width="10.8279069767442"/>
    <col collapsed="false" hidden="false" max="1025" min="11" style="3" width="8.86046511627907"/>
  </cols>
  <sheetData>
    <row r="1" customFormat="false" ht="18.4" hidden="false" customHeight="true" outlineLevel="0" collapsed="false">
      <c r="A1" s="31" t="s">
        <v>81</v>
      </c>
      <c r="B1" s="31"/>
      <c r="C1" s="31"/>
      <c r="D1" s="31"/>
      <c r="E1" s="31"/>
      <c r="F1" s="31"/>
      <c r="G1" s="31"/>
      <c r="H1" s="31"/>
      <c r="I1" s="31"/>
      <c r="J1" s="31"/>
    </row>
    <row r="2" customFormat="false" ht="18.4" hidden="false" customHeight="true" outlineLevel="0" collapsed="false">
      <c r="A2" s="33" t="s">
        <v>55</v>
      </c>
      <c r="B2" s="33" t="s">
        <v>56</v>
      </c>
      <c r="C2" s="32" t="s">
        <v>16</v>
      </c>
      <c r="D2" s="32" t="s">
        <v>17</v>
      </c>
      <c r="E2" s="34" t="s">
        <v>57</v>
      </c>
      <c r="F2" s="32" t="s">
        <v>58</v>
      </c>
      <c r="G2" s="32" t="s">
        <v>59</v>
      </c>
      <c r="H2" s="32" t="s">
        <v>60</v>
      </c>
      <c r="I2" s="32" t="s">
        <v>61</v>
      </c>
      <c r="J2" s="32"/>
    </row>
    <row r="3" customFormat="false" ht="18.4" hidden="false" customHeight="true" outlineLevel="0" collapsed="false">
      <c r="A3" s="35" t="s">
        <v>62</v>
      </c>
      <c r="B3" s="36" t="s">
        <v>63</v>
      </c>
      <c r="C3" s="35" t="s">
        <v>64</v>
      </c>
      <c r="D3" s="35" t="s">
        <v>65</v>
      </c>
      <c r="E3" s="35" t="n">
        <v>1</v>
      </c>
      <c r="F3" s="37" t="n">
        <v>0</v>
      </c>
      <c r="G3" s="37" t="n">
        <v>12.99</v>
      </c>
      <c r="H3" s="38" t="n">
        <f aca="false">E3*F3</f>
        <v>0</v>
      </c>
      <c r="I3" s="38" t="n">
        <f aca="false">E3*G3</f>
        <v>12.99</v>
      </c>
      <c r="J3" s="39"/>
    </row>
    <row r="4" customFormat="false" ht="18.4" hidden="false" customHeight="true" outlineLevel="0" collapsed="false">
      <c r="A4" s="35" t="s">
        <v>62</v>
      </c>
      <c r="B4" s="36" t="s">
        <v>66</v>
      </c>
      <c r="C4" s="35" t="s">
        <v>67</v>
      </c>
      <c r="D4" s="35" t="s">
        <v>68</v>
      </c>
      <c r="E4" s="35" t="n">
        <v>0.009</v>
      </c>
      <c r="F4" s="37" t="n">
        <v>0</v>
      </c>
      <c r="G4" s="37" t="n">
        <v>15.73</v>
      </c>
      <c r="H4" s="38" t="n">
        <f aca="false">E4*F4</f>
        <v>0</v>
      </c>
      <c r="I4" s="38" t="n">
        <f aca="false">E4*G4</f>
        <v>0.14157</v>
      </c>
      <c r="J4" s="39"/>
    </row>
    <row r="5" customFormat="false" ht="18.4" hidden="false" customHeight="true" outlineLevel="0" collapsed="false">
      <c r="A5" s="35" t="s">
        <v>62</v>
      </c>
      <c r="B5" s="36" t="s">
        <v>63</v>
      </c>
      <c r="C5" s="35" t="s">
        <v>82</v>
      </c>
      <c r="D5" s="35" t="s">
        <v>17</v>
      </c>
      <c r="E5" s="35" t="n">
        <v>6</v>
      </c>
      <c r="F5" s="37" t="n">
        <v>0</v>
      </c>
      <c r="G5" s="37" t="n">
        <v>0.279</v>
      </c>
      <c r="H5" s="38" t="n">
        <f aca="false">E5*F5</f>
        <v>0</v>
      </c>
      <c r="I5" s="38" t="n">
        <f aca="false">E5*G5</f>
        <v>1.674</v>
      </c>
      <c r="J5" s="39"/>
    </row>
    <row r="6" customFormat="false" ht="18.4" hidden="false" customHeight="true" outlineLevel="0" collapsed="false">
      <c r="A6" s="35" t="s">
        <v>62</v>
      </c>
      <c r="B6" s="36" t="s">
        <v>70</v>
      </c>
      <c r="C6" s="35" t="s">
        <v>71</v>
      </c>
      <c r="D6" s="35" t="s">
        <v>65</v>
      </c>
      <c r="E6" s="35" t="n">
        <v>1.23</v>
      </c>
      <c r="F6" s="37" t="n">
        <v>0</v>
      </c>
      <c r="G6" s="37" t="n">
        <v>5.15</v>
      </c>
      <c r="H6" s="38" t="n">
        <f aca="false">E6*F6</f>
        <v>0</v>
      </c>
      <c r="I6" s="38" t="n">
        <f aca="false">E6*G6</f>
        <v>6.3345</v>
      </c>
      <c r="J6" s="39"/>
    </row>
    <row r="7" customFormat="false" ht="18.4" hidden="false" customHeight="true" outlineLevel="0" collapsed="false">
      <c r="A7" s="35" t="s">
        <v>62</v>
      </c>
      <c r="B7" s="36" t="s">
        <v>72</v>
      </c>
      <c r="C7" s="40" t="s">
        <v>73</v>
      </c>
      <c r="D7" s="35" t="s">
        <v>74</v>
      </c>
      <c r="E7" s="35" t="n">
        <v>0.06</v>
      </c>
      <c r="F7" s="38" t="n">
        <v>0</v>
      </c>
      <c r="G7" s="37" t="n">
        <v>21.21</v>
      </c>
      <c r="H7" s="38" t="n">
        <f aca="false">E7*F7</f>
        <v>0</v>
      </c>
      <c r="I7" s="38" t="n">
        <f aca="false">E7*G7</f>
        <v>1.2726</v>
      </c>
      <c r="J7" s="38"/>
    </row>
    <row r="8" customFormat="false" ht="18.4" hidden="false" customHeight="true" outlineLevel="0" collapsed="false">
      <c r="A8" s="35" t="s">
        <v>62</v>
      </c>
      <c r="B8" s="36" t="s">
        <v>75</v>
      </c>
      <c r="C8" s="35" t="s">
        <v>76</v>
      </c>
      <c r="D8" s="35" t="s">
        <v>77</v>
      </c>
      <c r="E8" s="35" t="n">
        <v>0.4</v>
      </c>
      <c r="F8" s="38" t="n">
        <v>14.67</v>
      </c>
      <c r="G8" s="38" t="n">
        <v>0</v>
      </c>
      <c r="H8" s="38" t="n">
        <f aca="false">E8*F8</f>
        <v>5.868</v>
      </c>
      <c r="I8" s="38" t="n">
        <f aca="false">E8*G8</f>
        <v>0</v>
      </c>
      <c r="J8" s="38"/>
    </row>
    <row r="9" customFormat="false" ht="18.4" hidden="false" customHeight="true" outlineLevel="0" collapsed="false">
      <c r="A9" s="35" t="s">
        <v>62</v>
      </c>
      <c r="B9" s="36" t="s">
        <v>78</v>
      </c>
      <c r="C9" s="35" t="s">
        <v>83</v>
      </c>
      <c r="D9" s="35" t="s">
        <v>77</v>
      </c>
      <c r="E9" s="35" t="n">
        <v>0.5</v>
      </c>
      <c r="F9" s="37" t="n">
        <v>11.03</v>
      </c>
      <c r="G9" s="37" t="n">
        <v>0</v>
      </c>
      <c r="H9" s="38" t="n">
        <f aca="false">E9*F9</f>
        <v>5.515</v>
      </c>
      <c r="I9" s="38" t="n">
        <f aca="false">E9*G9</f>
        <v>0</v>
      </c>
      <c r="J9" s="39"/>
    </row>
    <row r="10" customFormat="false" ht="18.4" hidden="false" customHeight="true" outlineLevel="0" collapsed="false">
      <c r="A10" s="41" t="s">
        <v>80</v>
      </c>
      <c r="B10" s="41"/>
      <c r="C10" s="41"/>
      <c r="D10" s="41"/>
      <c r="E10" s="41"/>
      <c r="F10" s="41"/>
      <c r="G10" s="41"/>
      <c r="H10" s="42" t="n">
        <f aca="false">SUM(H3:H9)</f>
        <v>11.383</v>
      </c>
      <c r="I10" s="42" t="n">
        <f aca="false">SUM(I3:I9)</f>
        <v>22.41267</v>
      </c>
      <c r="J10" s="42" t="n">
        <f aca="false">H10+I10</f>
        <v>33.79567</v>
      </c>
    </row>
  </sheetData>
  <mergeCells count="2">
    <mergeCell ref="A1:J1"/>
    <mergeCell ref="A10:G10"/>
  </mergeCells>
  <printOptions headings="false" gridLines="false" gridLinesSet="true" horizontalCentered="false" verticalCentered="false"/>
  <pageMargins left="0.196527777777778" right="0" top="0.152777777777778" bottom="0.152777777777778" header="0" footer="0"/>
  <pageSetup paperSize="77" scale="63" firstPageNumber="1" fitToWidth="1" fitToHeight="1" pageOrder="overThenDown" orientation="portrait" usePrinterDefaults="false" blackAndWhite="false" draft="false" cellComments="none" useFirstPageNumber="false" horizontalDpi="300" verticalDpi="300" copies="1"/>
  <headerFooter differentFirst="false" differentOddEven="false">
    <oddHeader>&amp;C&amp;"Arial,Normal"&amp;A</oddHeader>
    <oddFooter>&amp;C&amp;"Arial,Normal"Página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6" zoomScaleNormal="106" zoomScalePageLayoutView="100" workbookViewId="0">
      <selection pane="topLeft" activeCell="I22" activeCellId="0" sqref="I22"/>
    </sheetView>
  </sheetViews>
  <sheetFormatPr defaultRowHeight="12.8"/>
  <cols>
    <col collapsed="false" hidden="false" max="1" min="1" style="43" width="7.38604651162791"/>
    <col collapsed="false" hidden="false" max="2" min="2" style="43" width="48.2418604651163"/>
    <col collapsed="false" hidden="false" max="3" min="3" style="44" width="11.3441860465116"/>
    <col collapsed="false" hidden="false" max="4" min="4" style="44" width="11.9720930232558"/>
    <col collapsed="false" hidden="false" max="5" min="5" style="45" width="17.0790697674419"/>
    <col collapsed="false" hidden="false" max="6" min="6" style="45" width="9.35348837209302"/>
    <col collapsed="false" hidden="false" max="243" min="7" style="46" width="8.73953488372093"/>
    <col collapsed="false" hidden="false" max="1020" min="244" style="3" width="8.73953488372093"/>
    <col collapsed="false" hidden="false" max="1025" min="1021" style="0" width="8.73953488372093"/>
  </cols>
  <sheetData>
    <row r="1" s="48" customFormat="true" ht="53.25" hidden="false" customHeight="true" outlineLevel="0" collapsed="false">
      <c r="A1" s="47" t="s">
        <v>84</v>
      </c>
      <c r="B1" s="47"/>
      <c r="C1" s="47"/>
      <c r="D1" s="47"/>
      <c r="E1" s="47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0"/>
      <c r="AMH1" s="0"/>
      <c r="AMI1" s="0"/>
      <c r="AMJ1" s="0"/>
    </row>
    <row r="2" s="48" customFormat="true" ht="22.05" hidden="false" customHeight="false" outlineLevel="0" collapsed="false">
      <c r="A2" s="49"/>
      <c r="B2" s="50" t="s">
        <v>85</v>
      </c>
      <c r="C2" s="51"/>
      <c r="D2" s="0"/>
      <c r="E2" s="49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0"/>
      <c r="AMH2" s="0"/>
      <c r="AMI2" s="0"/>
      <c r="AMJ2" s="0"/>
    </row>
    <row r="3" s="48" customFormat="true" ht="22.05" hidden="false" customHeight="false" outlineLevel="0" collapsed="false">
      <c r="A3" s="49"/>
      <c r="B3" s="52" t="s">
        <v>86</v>
      </c>
      <c r="C3" s="53"/>
      <c r="D3" s="0"/>
      <c r="E3" s="0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0"/>
      <c r="AMH3" s="0"/>
      <c r="AMI3" s="0"/>
      <c r="AMJ3" s="0"/>
    </row>
    <row r="4" s="48" customFormat="true" ht="22.05" hidden="false" customHeight="false" outlineLevel="0" collapsed="false">
      <c r="A4" s="49"/>
      <c r="B4" s="52" t="s">
        <v>87</v>
      </c>
      <c r="C4" s="51"/>
      <c r="D4" s="0"/>
      <c r="E4" s="49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0"/>
      <c r="AMH4" s="0"/>
      <c r="AMI4" s="0"/>
      <c r="AMJ4" s="0"/>
    </row>
    <row r="5" s="48" customFormat="true" ht="22.05" hidden="false" customHeight="false" outlineLevel="0" collapsed="false">
      <c r="A5" s="49"/>
      <c r="B5" s="49"/>
      <c r="C5" s="51"/>
      <c r="D5" s="0"/>
      <c r="E5" s="49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0"/>
      <c r="AMH5" s="0"/>
      <c r="AMI5" s="0"/>
      <c r="AMJ5" s="0"/>
    </row>
    <row r="6" s="48" customFormat="true" ht="22.05" hidden="false" customHeight="false" outlineLevel="0" collapsed="false">
      <c r="A6" s="49"/>
      <c r="B6" s="49"/>
      <c r="C6" s="54"/>
      <c r="D6" s="55"/>
      <c r="E6" s="49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0"/>
      <c r="AMH6" s="0"/>
      <c r="AMI6" s="0"/>
      <c r="AMJ6" s="0"/>
    </row>
    <row r="7" s="59" customFormat="true" ht="15" hidden="false" customHeight="true" outlineLevel="0" collapsed="false">
      <c r="A7" s="56" t="s">
        <v>14</v>
      </c>
      <c r="B7" s="57" t="s">
        <v>16</v>
      </c>
      <c r="C7" s="58" t="s">
        <v>88</v>
      </c>
      <c r="D7" s="58"/>
      <c r="E7" s="58" t="s">
        <v>21</v>
      </c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0"/>
      <c r="AMH7" s="0"/>
      <c r="AMI7" s="0"/>
      <c r="AMJ7" s="0"/>
    </row>
    <row r="8" s="59" customFormat="true" ht="15" hidden="false" customHeight="false" outlineLevel="0" collapsed="false">
      <c r="A8" s="56"/>
      <c r="B8" s="56"/>
      <c r="C8" s="60" t="s">
        <v>89</v>
      </c>
      <c r="D8" s="60" t="s">
        <v>90</v>
      </c>
      <c r="E8" s="58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0"/>
      <c r="AMH8" s="0"/>
      <c r="AMI8" s="0"/>
      <c r="AMJ8" s="0"/>
    </row>
    <row r="9" s="59" customFormat="true" ht="15" hidden="false" customHeight="true" outlineLevel="0" collapsed="false">
      <c r="A9" s="61" t="n">
        <v>1</v>
      </c>
      <c r="B9" s="62" t="s">
        <v>91</v>
      </c>
      <c r="C9" s="63" t="n">
        <v>1</v>
      </c>
      <c r="D9" s="63" t="n">
        <v>0</v>
      </c>
      <c r="E9" s="64" t="n">
        <f aca="false">SUM(C9:D9)</f>
        <v>1</v>
      </c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0"/>
      <c r="AMH9" s="0"/>
      <c r="AMI9" s="0"/>
      <c r="AMJ9" s="0"/>
    </row>
    <row r="10" s="59" customFormat="true" ht="15" hidden="false" customHeight="false" outlineLevel="0" collapsed="false">
      <c r="A10" s="61"/>
      <c r="B10" s="62"/>
      <c r="C10" s="65" t="n">
        <f aca="false">$E$10*C9</f>
        <v>0</v>
      </c>
      <c r="D10" s="65" t="n">
        <f aca="false">$E$10*D9</f>
        <v>0</v>
      </c>
      <c r="E10" s="66" t="n">
        <f aca="false">Quantitativo!K14</f>
        <v>0</v>
      </c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0"/>
      <c r="AMH10" s="0"/>
      <c r="AMI10" s="0"/>
      <c r="AMJ10" s="0"/>
    </row>
    <row r="11" s="59" customFormat="true" ht="15" hidden="false" customHeight="true" outlineLevel="0" collapsed="false">
      <c r="A11" s="61" t="n">
        <v>2</v>
      </c>
      <c r="B11" s="62" t="s">
        <v>2</v>
      </c>
      <c r="C11" s="63" t="n">
        <v>0.5</v>
      </c>
      <c r="D11" s="63" t="n">
        <v>0.5</v>
      </c>
      <c r="E11" s="64" t="n">
        <f aca="false">SUM(C11:D11)</f>
        <v>1</v>
      </c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0"/>
      <c r="AMH11" s="0"/>
      <c r="AMI11" s="0"/>
      <c r="AMJ11" s="0"/>
    </row>
    <row r="12" s="59" customFormat="true" ht="15" hidden="false" customHeight="false" outlineLevel="0" collapsed="false">
      <c r="A12" s="61"/>
      <c r="B12" s="62"/>
      <c r="C12" s="65" t="n">
        <f aca="false">C11*$E$12</f>
        <v>0</v>
      </c>
      <c r="D12" s="65" t="n">
        <f aca="false">D11*$E$12</f>
        <v>0</v>
      </c>
      <c r="E12" s="66" t="n">
        <f aca="false">Quantitativo!K21</f>
        <v>0</v>
      </c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0"/>
      <c r="AMH12" s="0"/>
      <c r="AMI12" s="0"/>
      <c r="AMJ12" s="0"/>
    </row>
    <row r="13" s="68" customFormat="true" ht="15" hidden="false" customHeight="true" outlineLevel="0" collapsed="false">
      <c r="A13" s="61" t="n">
        <v>3</v>
      </c>
      <c r="B13" s="62" t="s">
        <v>49</v>
      </c>
      <c r="C13" s="63" t="n">
        <v>0</v>
      </c>
      <c r="D13" s="63" t="n">
        <v>1</v>
      </c>
      <c r="E13" s="64" t="n">
        <f aca="false">SUM(C13:D13)</f>
        <v>1</v>
      </c>
      <c r="F13" s="67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0"/>
      <c r="AMH13" s="0"/>
      <c r="AMI13" s="0"/>
      <c r="AMJ13" s="0"/>
    </row>
    <row r="14" s="69" customFormat="true" ht="15" hidden="false" customHeight="false" outlineLevel="0" collapsed="false">
      <c r="A14" s="61"/>
      <c r="B14" s="62"/>
      <c r="C14" s="65" t="n">
        <f aca="false">C13*$E$14</f>
        <v>0</v>
      </c>
      <c r="D14" s="65" t="n">
        <f aca="false">E14*D13</f>
        <v>0</v>
      </c>
      <c r="E14" s="66" t="n">
        <f aca="false">Quantitativo!K24</f>
        <v>0</v>
      </c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0"/>
      <c r="AMH14" s="0"/>
      <c r="AMI14" s="0"/>
      <c r="AMJ14" s="0"/>
    </row>
    <row r="15" customFormat="false" ht="15" hidden="false" customHeight="true" outlineLevel="0" collapsed="false">
      <c r="A15" s="70"/>
      <c r="B15" s="57" t="s">
        <v>21</v>
      </c>
      <c r="C15" s="71" t="e">
        <f aca="false">C16/$E$15</f>
        <v>#DIV/0!</v>
      </c>
      <c r="D15" s="71" t="e">
        <f aca="false">D16/$E$15</f>
        <v>#DIV/0!</v>
      </c>
      <c r="E15" s="72" t="n">
        <f aca="false">E10+E12+E14</f>
        <v>0</v>
      </c>
      <c r="F15" s="73"/>
    </row>
    <row r="16" customFormat="false" ht="15" hidden="false" customHeight="false" outlineLevel="0" collapsed="false">
      <c r="A16" s="70"/>
      <c r="B16" s="70"/>
      <c r="C16" s="74" t="n">
        <f aca="false">C10+C12+C14</f>
        <v>0</v>
      </c>
      <c r="D16" s="74" t="n">
        <f aca="false">D10+D12+D14</f>
        <v>0</v>
      </c>
      <c r="E16" s="72"/>
      <c r="F16" s="46"/>
    </row>
  </sheetData>
  <mergeCells count="14">
    <mergeCell ref="A1:E1"/>
    <mergeCell ref="A7:A8"/>
    <mergeCell ref="B7:B8"/>
    <mergeCell ref="C7:D7"/>
    <mergeCell ref="E7:E8"/>
    <mergeCell ref="A9:A10"/>
    <mergeCell ref="B9:B10"/>
    <mergeCell ref="A11:A12"/>
    <mergeCell ref="B11:B12"/>
    <mergeCell ref="A13:A14"/>
    <mergeCell ref="B13:B14"/>
    <mergeCell ref="A15:A16"/>
    <mergeCell ref="B15:B16"/>
    <mergeCell ref="E15:E16"/>
  </mergeCells>
  <printOptions headings="false" gridLines="false" gridLinesSet="true" horizontalCentered="false" verticalCentered="false"/>
  <pageMargins left="0.196527777777778" right="0" top="0.152777777777778" bottom="0.152777777777778" header="0" footer="0"/>
  <pageSetup paperSize="77" scale="63" firstPageNumber="1" fitToWidth="1" fitToHeight="1" pageOrder="overThenDown" orientation="portrait" usePrinterDefaults="false" blackAndWhite="false" draft="false" cellComments="none" useFirstPageNumber="false" horizontalDpi="300" verticalDpi="300" copies="1"/>
  <headerFooter differentFirst="false" differentOddEven="false">
    <oddHeader>&amp;C&amp;"Arial,Normal"&amp;A</oddHeader>
    <oddFooter>&amp;C&amp;"Arial,Normal"Página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318</TotalTime>
  <Application>LibreOffice/5.0.6.3$Windows_x86 LibreOffice_project/490fc03b25318460cfc54456516ea2519c11d1aa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2016-11-08T13:16:35Z</dcterms:created>
  <dc:creator>User</dc:creator>
  <dc:language>pt-BR</dc:language>
  <cp:lastPrinted>2017-01-26T12:55:20Z</cp:lastPrinted>
  <dcterms:modified xsi:type="dcterms:W3CDTF">2017-07-27T13:31:58Z</dcterms:modified>
  <cp:revision>79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